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me Rent or Buy Analysis" sheetId="1" r:id="rId4"/>
    <sheet state="hidden" name="Variables" sheetId="2" r:id="rId5"/>
  </sheets>
  <definedNames>
    <definedName name="Look4Area">#REF!</definedName>
    <definedName name="Look2Area">#REF!</definedName>
    <definedName name="Look1Area">#REF!</definedName>
    <definedName name="Look5Area">#REF!</definedName>
    <definedName name="_Example">Variables!$B$1</definedName>
    <definedName name="Look3Area">#REF!</definedName>
    <definedName name="DATA_03">'Home Rent or Buy Analysis'!$D$14</definedName>
    <definedName name="DATA_05">'Home Rent or Buy Analysis'!$D$23:$D$27</definedName>
    <definedName name="TemplatePrintArea">'Home Rent or Buy Analysis'!$A$3:$D$39</definedName>
    <definedName name="_Series">Variables!$B$3</definedName>
    <definedName name="DATA_04">'Home Rent or Buy Analysis'!$D$19:$D$20</definedName>
    <definedName name="DATA_02">'Home Rent or Buy Analysis'!$D$6:$D$11</definedName>
    <definedName name="_Shading">Variables!$B$2</definedName>
    <definedName name="_Look">Variables!$B$4</definedName>
    <definedName name="IntroPrintArea">#REF!</definedName>
  </definedNames>
  <calcPr/>
</workbook>
</file>

<file path=xl/sharedStrings.xml><?xml version="1.0" encoding="utf-8"?>
<sst xmlns="http://schemas.openxmlformats.org/spreadsheetml/2006/main" count="73" uniqueCount="68">
  <si>
    <t>To Buy or Not to Buy System</t>
  </si>
  <si>
    <t>Variable fields, to be edited</t>
  </si>
  <si>
    <t>Results fields, not to be edited</t>
  </si>
  <si>
    <t>Initial Assumptions:</t>
  </si>
  <si>
    <t>Explanations/Instructions:</t>
  </si>
  <si>
    <t>Marginal tax rate</t>
  </si>
  <si>
    <t>What is the tax rate you typically pay on your income to the IRS?</t>
  </si>
  <si>
    <t>Estimated annual appreciation of home</t>
  </si>
  <si>
    <t>How much will your home appreciate annually? Historically it's 4-5%</t>
  </si>
  <si>
    <t>Estimated purchase price of home</t>
  </si>
  <si>
    <t>What is the price of the home you plan to purchase?</t>
  </si>
  <si>
    <t>Down payment on home</t>
  </si>
  <si>
    <t>What is the down payment you would make if you purchased a home?</t>
  </si>
  <si>
    <t>Estimated closing costs</t>
  </si>
  <si>
    <t>Estimated at 2.5% of the loan amount. This amount varies by state.</t>
  </si>
  <si>
    <t>Monthly rent</t>
  </si>
  <si>
    <t>How much rent would you have to pay for a home or apartment that would work for you?</t>
  </si>
  <si>
    <t>Cost of Renting:</t>
  </si>
  <si>
    <t>Annual rent</t>
  </si>
  <si>
    <t>Calculated automatically</t>
  </si>
  <si>
    <t>Renter's annual insurance premium</t>
  </si>
  <si>
    <t xml:space="preserve">The average amount of renter's insurance annually is $215. </t>
  </si>
  <si>
    <t>Total annual cost of renting</t>
  </si>
  <si>
    <t>Calculated automatically - Annual rent plus the cost of Renter's Insurance</t>
  </si>
  <si>
    <t>Monthly cost of renting</t>
  </si>
  <si>
    <t>Calculated Automatically - Monthly cost of renting, including rent and insurance</t>
  </si>
  <si>
    <t>Cost of Buying:</t>
  </si>
  <si>
    <t>Mortgage loan amount</t>
  </si>
  <si>
    <t>Purchase price less the amount of down payment</t>
  </si>
  <si>
    <t>Annual interest rate (%)</t>
  </si>
  <si>
    <t>What is the current annual interest rate you would pay if you got a mortgage to purchase a home?</t>
  </si>
  <si>
    <t>Term of mortgage (years)</t>
  </si>
  <si>
    <t>How long would you amortize (stretch out) the payments for your home loan?</t>
  </si>
  <si>
    <t>Monthly mortgage payment</t>
  </si>
  <si>
    <t>Annual mortgage payment</t>
  </si>
  <si>
    <t xml:space="preserve">Calculated automatically </t>
  </si>
  <si>
    <t>Property taxes (annual)</t>
  </si>
  <si>
    <t>What are the estimated property taxes on the home you plan to purchase?</t>
  </si>
  <si>
    <t>Homeowner's insurance (annual)</t>
  </si>
  <si>
    <t>What is the anual insurance cost on the home you plan to purchase?</t>
  </si>
  <si>
    <t>Cost of Private Mortgage Insurance (PMI)  (annual)</t>
  </si>
  <si>
    <t>If loan-to-value exceeds 80%, use the formula "Loan amount X .0049 = PMI"</t>
  </si>
  <si>
    <t>Hme Owners Association (HOA) Dues (annual)</t>
  </si>
  <si>
    <t>Enter your annual HOA dues</t>
  </si>
  <si>
    <t>Annual Home Maintenance</t>
  </si>
  <si>
    <t xml:space="preserve">Estimated at 1% of the purchase price. </t>
  </si>
  <si>
    <t xml:space="preserve">   Total annual cost of buying</t>
  </si>
  <si>
    <t>Less Appreciation &amp; Principal Reduction:</t>
  </si>
  <si>
    <t>Estimated annual appreciation in value of home</t>
  </si>
  <si>
    <t>Principal reduction in mortgage</t>
  </si>
  <si>
    <t xml:space="preserve">   Total Appreciation &amp; Principal Reduction:</t>
  </si>
  <si>
    <t>Less Tax Adjustments (for those who ITEMIZE):</t>
  </si>
  <si>
    <t>Tax savings on interest deductions</t>
  </si>
  <si>
    <t>Tax savings on property tax</t>
  </si>
  <si>
    <t>Tax savings of mortgage insurance payments (if applicable)</t>
  </si>
  <si>
    <t xml:space="preserve">   Total Tax Adjustments</t>
  </si>
  <si>
    <t xml:space="preserve">        Annual after-tax cost of home ownership</t>
  </si>
  <si>
    <t>Summary for those who ITEMIZE:</t>
  </si>
  <si>
    <t>Net Annual Cost of Renting</t>
  </si>
  <si>
    <t>Net Annual Cost of Buying</t>
  </si>
  <si>
    <t>How much MORE it costs annually to rent:</t>
  </si>
  <si>
    <t>Summary for those who take STANDARD DEDUCTION:</t>
  </si>
  <si>
    <t>workmansuccess.com/theshift</t>
  </si>
  <si>
    <t>_Example</t>
  </si>
  <si>
    <t>_Shading</t>
  </si>
  <si>
    <t>_Series</t>
  </si>
  <si>
    <t>OfficeReady 3.0</t>
  </si>
  <si>
    <t>_Look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</si>
</sst>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&quot;$&quot;#,##0_);[Red]\(&quot;$&quot;#,##0\)"/>
    <numFmt numFmtId="166" formatCode="&quot;$&quot;#,##0_);\(&quot;$&quot;#,##0\)"/>
    <numFmt numFmtId="167" formatCode="&quot;$&quot;#,##0"/>
  </numFmts>
  <fonts count="13">
    <font>
      <sz val="10.0"/>
      <color rgb="FF000000"/>
      <name val="Arial"/>
      <scheme val="minor"/>
    </font>
    <font>
      <sz val="10.0"/>
      <color theme="1"/>
      <name val="Tahoma"/>
    </font>
    <font>
      <sz val="8.0"/>
      <color theme="1"/>
      <name val="Tahoma"/>
    </font>
    <font>
      <b/>
      <sz val="22.0"/>
      <color rgb="FF1C4587"/>
      <name val="Calibri"/>
    </font>
    <font/>
    <font>
      <sz val="18.0"/>
      <color theme="1"/>
      <name val="Calibri"/>
    </font>
    <font>
      <sz val="12.0"/>
      <color theme="1"/>
      <name val="Arial"/>
    </font>
    <font>
      <b/>
      <sz val="10.0"/>
      <color rgb="FFFFFFFF"/>
      <name val="Tahoma"/>
    </font>
    <font>
      <b/>
      <sz val="10.0"/>
      <color theme="1"/>
      <name val="Tahoma"/>
    </font>
    <font>
      <color theme="1"/>
      <name val="Arial"/>
      <scheme val="minor"/>
    </font>
    <font>
      <b/>
      <sz val="11.0"/>
      <color theme="1"/>
      <name val="Tahoma"/>
    </font>
    <font>
      <sz val="14.0"/>
      <color theme="1"/>
      <name val="Arial"/>
      <scheme val="minor"/>
    </font>
    <font>
      <u/>
      <sz val="14.0"/>
      <color rgb="FF0000FF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0B5394"/>
        <bgColor rgb="FF0B5394"/>
      </patternFill>
    </fill>
    <fill>
      <patternFill patternType="solid">
        <fgColor rgb="FF1C4587"/>
        <bgColor rgb="FF1C4587"/>
      </patternFill>
    </fill>
    <fill>
      <patternFill patternType="solid">
        <fgColor rgb="FFC9DAF8"/>
        <bgColor rgb="FFC9DAF8"/>
      </patternFill>
    </fill>
    <fill>
      <patternFill patternType="solid">
        <fgColor rgb="FFEDEEF3"/>
        <bgColor rgb="FFEDEEF3"/>
      </patternFill>
    </fill>
  </fills>
  <borders count="20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/>
      <top/>
      <bottom/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left style="dotted">
        <color rgb="FF000000"/>
      </left>
    </border>
    <border>
      <right style="dotted">
        <color rgb="FF000000"/>
      </right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38" applyAlignment="1" applyFont="1" applyNumberFormat="1"/>
  </cellStyleXfs>
  <cellXfs count="57">
    <xf borderId="0" fillId="0" fontId="0" numFmtId="38" xfId="0" applyAlignment="1" applyFont="1" applyNumberFormat="1">
      <alignment readingOrder="0" shrinkToFit="0" vertical="bottom" wrapText="0"/>
    </xf>
    <xf borderId="0" fillId="0" fontId="1" numFmtId="38" xfId="0" applyAlignment="1" applyFont="1" applyNumberFormat="1">
      <alignment shrinkToFit="0" vertical="bottom" wrapText="0"/>
    </xf>
    <xf borderId="0" fillId="0" fontId="2" numFmtId="38" xfId="0" applyAlignment="1" applyFont="1" applyNumberFormat="1">
      <alignment horizontal="center" shrinkToFit="0" vertical="bottom" wrapText="0"/>
    </xf>
    <xf borderId="0" fillId="0" fontId="2" numFmtId="38" xfId="0" applyAlignment="1" applyFont="1" applyNumberFormat="1">
      <alignment shrinkToFit="0" vertical="bottom" wrapText="0"/>
    </xf>
    <xf borderId="1" fillId="0" fontId="3" numFmtId="38" xfId="0" applyAlignment="1" applyBorder="1" applyFont="1" applyNumberFormat="1">
      <alignment horizontal="center" readingOrder="0" shrinkToFit="0" vertical="center" wrapText="0"/>
    </xf>
    <xf borderId="2" fillId="0" fontId="4" numFmtId="0" xfId="0" applyBorder="1" applyFont="1"/>
    <xf borderId="3" fillId="0" fontId="4" numFmtId="0" xfId="0" applyBorder="1" applyFont="1"/>
    <xf borderId="0" fillId="0" fontId="5" numFmtId="38" xfId="0" applyAlignment="1" applyFont="1" applyNumberFormat="1">
      <alignment horizontal="center" shrinkToFit="0" vertical="bottom" wrapText="0"/>
    </xf>
    <xf borderId="0" fillId="2" fontId="6" numFmtId="164" xfId="0" applyAlignment="1" applyFill="1" applyFont="1" applyNumberFormat="1">
      <alignment vertical="bottom"/>
    </xf>
    <xf borderId="0" fillId="0" fontId="1" numFmtId="38" xfId="0" applyAlignment="1" applyFont="1" applyNumberFormat="1">
      <alignment shrinkToFit="0" vertical="center" wrapText="0"/>
    </xf>
    <xf borderId="1" fillId="3" fontId="6" numFmtId="164" xfId="0" applyAlignment="1" applyBorder="1" applyFill="1" applyFont="1" applyNumberFormat="1">
      <alignment horizontal="center" vertical="center"/>
    </xf>
    <xf borderId="0" fillId="2" fontId="6" numFmtId="38" xfId="0" applyAlignment="1" applyFont="1" applyNumberFormat="1">
      <alignment vertical="bottom"/>
    </xf>
    <xf borderId="1" fillId="4" fontId="6" numFmtId="38" xfId="0" applyAlignment="1" applyBorder="1" applyFill="1" applyFont="1" applyNumberFormat="1">
      <alignment horizontal="center" vertical="center"/>
    </xf>
    <xf borderId="4" fillId="5" fontId="7" numFmtId="0" xfId="0" applyAlignment="1" applyBorder="1" applyFill="1" applyFont="1">
      <alignment horizontal="left" readingOrder="0" shrinkToFit="0" vertical="center" wrapText="0"/>
    </xf>
    <xf borderId="5" fillId="0" fontId="4" numFmtId="0" xfId="0" applyBorder="1" applyFont="1"/>
    <xf borderId="6" fillId="0" fontId="4" numFmtId="0" xfId="0" applyBorder="1" applyFont="1"/>
    <xf borderId="4" fillId="5" fontId="7" numFmtId="38" xfId="0" applyAlignment="1" applyBorder="1" applyFont="1" applyNumberFormat="1">
      <alignment readingOrder="0" shrinkToFit="0" vertical="bottom" wrapText="0"/>
    </xf>
    <xf borderId="7" fillId="2" fontId="1" numFmtId="0" xfId="0" applyAlignment="1" applyBorder="1" applyFont="1">
      <alignment shrinkToFit="0" vertical="center" wrapText="0"/>
    </xf>
    <xf borderId="8" fillId="2" fontId="1" numFmtId="0" xfId="0" applyAlignment="1" applyBorder="1" applyFont="1">
      <alignment horizontal="left" shrinkToFit="0" vertical="center" wrapText="0"/>
    </xf>
    <xf borderId="9" fillId="0" fontId="4" numFmtId="0" xfId="0" applyBorder="1" applyFont="1"/>
    <xf borderId="10" fillId="3" fontId="1" numFmtId="10" xfId="0" applyAlignment="1" applyBorder="1" applyFont="1" applyNumberFormat="1">
      <alignment horizontal="center" readingOrder="0" shrinkToFit="0" vertical="center" wrapText="0"/>
    </xf>
    <xf borderId="11" fillId="0" fontId="2" numFmtId="38" xfId="0" applyAlignment="1" applyBorder="1" applyFont="1" applyNumberFormat="1">
      <alignment readingOrder="0" shrinkToFit="0" vertical="center" wrapText="0"/>
    </xf>
    <xf borderId="10" fillId="0" fontId="6" numFmtId="38" xfId="0" applyAlignment="1" applyBorder="1" applyFont="1" applyNumberFormat="1">
      <alignment vertical="center"/>
    </xf>
    <xf borderId="10" fillId="0" fontId="1" numFmtId="38" xfId="0" applyAlignment="1" applyBorder="1" applyFont="1" applyNumberFormat="1">
      <alignment shrinkToFit="0" vertical="center" wrapText="0"/>
    </xf>
    <xf borderId="10" fillId="3" fontId="1" numFmtId="165" xfId="0" applyAlignment="1" applyBorder="1" applyFont="1" applyNumberFormat="1">
      <alignment horizontal="center" readingOrder="0" shrinkToFit="0" vertical="center" wrapText="0"/>
    </xf>
    <xf borderId="8" fillId="0" fontId="2" numFmtId="38" xfId="0" applyAlignment="1" applyBorder="1" applyFont="1" applyNumberFormat="1">
      <alignment readingOrder="0" shrinkToFit="0" vertical="center" wrapText="0"/>
    </xf>
    <xf borderId="12" fillId="0" fontId="4" numFmtId="0" xfId="0" applyBorder="1" applyFont="1"/>
    <xf borderId="10" fillId="4" fontId="1" numFmtId="165" xfId="0" applyAlignment="1" applyBorder="1" applyFont="1" applyNumberFormat="1">
      <alignment horizontal="center" readingOrder="0" shrinkToFit="0" vertical="center" wrapText="0"/>
    </xf>
    <xf borderId="8" fillId="5" fontId="7" numFmtId="0" xfId="0" applyAlignment="1" applyBorder="1" applyFont="1">
      <alignment horizontal="left" readingOrder="0" shrinkToFit="0" vertical="center" wrapText="0"/>
    </xf>
    <xf borderId="13" fillId="0" fontId="4" numFmtId="0" xfId="0" applyBorder="1" applyFont="1"/>
    <xf borderId="8" fillId="6" fontId="2" numFmtId="38" xfId="0" applyAlignment="1" applyBorder="1" applyFill="1" applyFont="1" applyNumberFormat="1">
      <alignment shrinkToFit="0" vertical="center" wrapText="0"/>
    </xf>
    <xf borderId="10" fillId="7" fontId="1" numFmtId="166" xfId="0" applyAlignment="1" applyBorder="1" applyFill="1" applyFont="1" applyNumberFormat="1">
      <alignment horizontal="center" readingOrder="0" shrinkToFit="0" vertical="center" wrapText="0"/>
    </xf>
    <xf borderId="10" fillId="3" fontId="1" numFmtId="166" xfId="0" applyAlignment="1" applyBorder="1" applyFont="1" applyNumberFormat="1">
      <alignment horizontal="center" readingOrder="0" shrinkToFit="0" vertical="center" wrapText="0"/>
    </xf>
    <xf borderId="8" fillId="8" fontId="1" numFmtId="0" xfId="0" applyAlignment="1" applyBorder="1" applyFill="1" applyFont="1">
      <alignment horizontal="left" shrinkToFit="0" vertical="center" wrapText="0"/>
    </xf>
    <xf borderId="10" fillId="7" fontId="8" numFmtId="166" xfId="0" applyAlignment="1" applyBorder="1" applyFont="1" applyNumberFormat="1">
      <alignment horizontal="center" shrinkToFit="0" vertical="center" wrapText="0"/>
    </xf>
    <xf borderId="8" fillId="5" fontId="2" numFmtId="38" xfId="0" applyAlignment="1" applyBorder="1" applyFont="1" applyNumberFormat="1">
      <alignment shrinkToFit="0" vertical="center" wrapText="0"/>
    </xf>
    <xf borderId="8" fillId="2" fontId="1" numFmtId="0" xfId="0" applyAlignment="1" applyBorder="1" applyFont="1">
      <alignment horizontal="left" shrinkToFit="0" vertical="center" wrapText="1"/>
    </xf>
    <xf borderId="10" fillId="7" fontId="1" numFmtId="167" xfId="0" applyAlignment="1" applyBorder="1" applyFont="1" applyNumberFormat="1">
      <alignment horizontal="center" shrinkToFit="0" vertical="center" wrapText="0"/>
    </xf>
    <xf borderId="8" fillId="2" fontId="1" numFmtId="0" xfId="0" applyAlignment="1" applyBorder="1" applyFont="1">
      <alignment horizontal="left" readingOrder="0" shrinkToFit="0" vertical="center" wrapText="1"/>
    </xf>
    <xf borderId="10" fillId="3" fontId="1" numFmtId="37" xfId="0" applyAlignment="1" applyBorder="1" applyFont="1" applyNumberFormat="1">
      <alignment horizontal="center" readingOrder="0" shrinkToFit="0" vertical="center" wrapText="0"/>
    </xf>
    <xf borderId="10" fillId="7" fontId="1" numFmtId="166" xfId="0" applyAlignment="1" applyBorder="1" applyFont="1" applyNumberFormat="1">
      <alignment horizontal="center" shrinkToFit="0" vertical="center" wrapText="0"/>
    </xf>
    <xf borderId="0" fillId="0" fontId="1" numFmtId="38" xfId="0" applyAlignment="1" applyFont="1" applyNumberFormat="1">
      <alignment readingOrder="0" shrinkToFit="0" vertical="center" wrapText="0"/>
    </xf>
    <xf borderId="0" fillId="0" fontId="9" numFmtId="38" xfId="0" applyAlignment="1" applyFont="1" applyNumberFormat="1">
      <alignment readingOrder="0"/>
    </xf>
    <xf borderId="10" fillId="4" fontId="1" numFmtId="166" xfId="0" applyAlignment="1" applyBorder="1" applyFont="1" applyNumberFormat="1">
      <alignment horizontal="center" readingOrder="0" shrinkToFit="0" vertical="center" wrapText="0"/>
    </xf>
    <xf borderId="8" fillId="8" fontId="1" numFmtId="0" xfId="0" applyAlignment="1" applyBorder="1" applyFont="1">
      <alignment horizontal="left" readingOrder="0" shrinkToFit="0" vertical="center" wrapText="0"/>
    </xf>
    <xf borderId="14" fillId="0" fontId="2" numFmtId="38" xfId="0" applyAlignment="1" applyBorder="1" applyFont="1" applyNumberFormat="1">
      <alignment readingOrder="0" shrinkToFit="0" vertical="center" wrapText="0"/>
    </xf>
    <xf borderId="15" fillId="0" fontId="4" numFmtId="0" xfId="0" applyBorder="1" applyFont="1"/>
    <xf borderId="11" fillId="8" fontId="1" numFmtId="0" xfId="0" applyAlignment="1" applyBorder="1" applyFont="1">
      <alignment horizontal="left" readingOrder="0" shrinkToFit="0" vertical="center" wrapText="0"/>
    </xf>
    <xf borderId="11" fillId="8" fontId="1" numFmtId="0" xfId="0" applyAlignment="1" applyBorder="1" applyFont="1">
      <alignment horizontal="left" shrinkToFit="0" vertical="center" wrapText="0"/>
    </xf>
    <xf borderId="16" fillId="0" fontId="1" numFmtId="38" xfId="0" applyAlignment="1" applyBorder="1" applyFont="1" applyNumberFormat="1">
      <alignment shrinkToFit="0" vertical="center" wrapText="0"/>
    </xf>
    <xf borderId="17" fillId="0" fontId="1" numFmtId="38" xfId="0" applyAlignment="1" applyBorder="1" applyFont="1" applyNumberFormat="1">
      <alignment shrinkToFit="0" vertical="center" wrapText="0"/>
    </xf>
    <xf borderId="14" fillId="2" fontId="10" numFmtId="0" xfId="0" applyAlignment="1" applyBorder="1" applyFont="1">
      <alignment horizontal="left" readingOrder="0" shrinkToFit="0" vertical="center" wrapText="1"/>
    </xf>
    <xf borderId="18" fillId="0" fontId="4" numFmtId="0" xfId="0" applyBorder="1" applyFont="1"/>
    <xf borderId="19" fillId="7" fontId="8" numFmtId="166" xfId="0" applyAlignment="1" applyBorder="1" applyFont="1" applyNumberFormat="1">
      <alignment horizontal="center" shrinkToFit="0" vertical="center" wrapText="0"/>
    </xf>
    <xf borderId="0" fillId="0" fontId="11" numFmtId="0" xfId="0" applyAlignment="1" applyFont="1">
      <alignment horizontal="center" readingOrder="0"/>
    </xf>
    <xf borderId="0" fillId="0" fontId="12" numFmtId="0" xfId="0" applyAlignment="1" applyFont="1">
      <alignment horizontal="center" readingOrder="0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866775</xdr:colOff>
      <xdr:row>0</xdr:row>
      <xdr:rowOff>123825</xdr:rowOff>
    </xdr:from>
    <xdr:ext cx="2990850" cy="16287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1104900</xdr:colOff>
      <xdr:row>0</xdr:row>
      <xdr:rowOff>190500</xdr:rowOff>
    </xdr:from>
    <xdr:ext cx="2486025" cy="4000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orkmansuccess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E5A7A"/>
    <pageSetUpPr/>
  </sheetPr>
  <sheetViews>
    <sheetView showGridLines="0" workbookViewId="0"/>
  </sheetViews>
  <sheetFormatPr customHeight="1" defaultColWidth="12.63" defaultRowHeight="15.0"/>
  <cols>
    <col customWidth="1" min="1" max="1" width="5.75"/>
    <col customWidth="1" min="2" max="2" width="28.13"/>
    <col customWidth="1" min="3" max="3" width="19.13"/>
    <col customWidth="1" min="4" max="4" width="16.13"/>
    <col customWidth="1" min="5" max="5" width="2.5"/>
    <col customWidth="1" min="6" max="6" width="32.88"/>
    <col customWidth="1" min="7" max="7" width="28.75"/>
    <col customWidth="1" min="8" max="8" width="51.0"/>
    <col customWidth="1" min="9" max="9" width="9.63"/>
    <col customWidth="1" min="10" max="26" width="10.0"/>
  </cols>
  <sheetData>
    <row r="1" ht="63.75" customHeight="1">
      <c r="A1" s="1"/>
      <c r="B1" s="1"/>
      <c r="C1" s="1"/>
      <c r="D1" s="2"/>
      <c r="E1" s="1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9.25" customHeight="1">
      <c r="A2" s="1"/>
      <c r="B2" s="4" t="s">
        <v>0</v>
      </c>
      <c r="C2" s="5"/>
      <c r="D2" s="6"/>
      <c r="E2" s="7"/>
      <c r="F2" s="8"/>
      <c r="G2" s="7"/>
      <c r="H2" s="7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1.5" customHeight="1">
      <c r="A3" s="9"/>
      <c r="B3" s="10" t="s">
        <v>1</v>
      </c>
      <c r="C3" s="5"/>
      <c r="D3" s="6"/>
      <c r="E3" s="9"/>
      <c r="F3" s="1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31.5" customHeight="1">
      <c r="A4" s="9"/>
      <c r="B4" s="12" t="s">
        <v>2</v>
      </c>
      <c r="C4" s="5"/>
      <c r="D4" s="6"/>
      <c r="E4" s="9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18.0" customHeight="1">
      <c r="A5" s="9"/>
      <c r="B5" s="13" t="s">
        <v>3</v>
      </c>
      <c r="C5" s="14"/>
      <c r="D5" s="15"/>
      <c r="E5" s="9"/>
      <c r="F5" s="16" t="s">
        <v>4</v>
      </c>
      <c r="G5" s="15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8.0" customHeight="1">
      <c r="A6" s="17"/>
      <c r="B6" s="18" t="s">
        <v>5</v>
      </c>
      <c r="C6" s="19"/>
      <c r="D6" s="20">
        <v>0.25</v>
      </c>
      <c r="E6" s="9"/>
      <c r="F6" s="21" t="s">
        <v>6</v>
      </c>
      <c r="G6" s="22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8.0" customHeight="1">
      <c r="A7" s="17"/>
      <c r="B7" s="18" t="s">
        <v>7</v>
      </c>
      <c r="C7" s="19"/>
      <c r="D7" s="20">
        <v>0.03</v>
      </c>
      <c r="E7" s="9"/>
      <c r="F7" s="21" t="s">
        <v>8</v>
      </c>
      <c r="G7" s="23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8.0" customHeight="1">
      <c r="A8" s="17"/>
      <c r="B8" s="18" t="s">
        <v>9</v>
      </c>
      <c r="C8" s="19"/>
      <c r="D8" s="24">
        <v>400000.0</v>
      </c>
      <c r="E8" s="9"/>
      <c r="F8" s="25" t="s">
        <v>10</v>
      </c>
      <c r="G8" s="26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8.0" customHeight="1">
      <c r="A9" s="17"/>
      <c r="B9" s="18" t="s">
        <v>11</v>
      </c>
      <c r="C9" s="19"/>
      <c r="D9" s="24">
        <v>40000.0</v>
      </c>
      <c r="E9" s="9"/>
      <c r="F9" s="21" t="s">
        <v>12</v>
      </c>
      <c r="G9" s="23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8.0" customHeight="1">
      <c r="A10" s="17"/>
      <c r="B10" s="18" t="s">
        <v>13</v>
      </c>
      <c r="C10" s="19"/>
      <c r="D10" s="27">
        <f>D18*0.025</f>
        <v>9000</v>
      </c>
      <c r="E10" s="9"/>
      <c r="F10" s="21" t="s">
        <v>14</v>
      </c>
      <c r="G10" s="23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8.0" customHeight="1">
      <c r="A11" s="17"/>
      <c r="B11" s="18" t="s">
        <v>15</v>
      </c>
      <c r="C11" s="19"/>
      <c r="D11" s="24">
        <v>2800.0</v>
      </c>
      <c r="E11" s="9"/>
      <c r="F11" s="21" t="s">
        <v>16</v>
      </c>
      <c r="G11" s="23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8.0" customHeight="1">
      <c r="A12" s="9"/>
      <c r="B12" s="28" t="s">
        <v>17</v>
      </c>
      <c r="C12" s="29"/>
      <c r="D12" s="26"/>
      <c r="E12" s="9"/>
      <c r="F12" s="30"/>
      <c r="G12" s="26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8.0" customHeight="1">
      <c r="A13" s="17"/>
      <c r="B13" s="18" t="s">
        <v>18</v>
      </c>
      <c r="C13" s="19"/>
      <c r="D13" s="31">
        <f>D11*12</f>
        <v>33600</v>
      </c>
      <c r="E13" s="9"/>
      <c r="F13" s="25" t="s">
        <v>19</v>
      </c>
      <c r="G13" s="26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8.0" customHeight="1">
      <c r="A14" s="17"/>
      <c r="B14" s="18" t="s">
        <v>20</v>
      </c>
      <c r="C14" s="19"/>
      <c r="D14" s="32">
        <v>215.0</v>
      </c>
      <c r="E14" s="9"/>
      <c r="F14" s="21" t="s">
        <v>21</v>
      </c>
      <c r="G14" s="23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8.0" customHeight="1">
      <c r="A15" s="9"/>
      <c r="B15" s="33" t="s">
        <v>22</v>
      </c>
      <c r="C15" s="19"/>
      <c r="D15" s="34">
        <f>D13+D14</f>
        <v>33815</v>
      </c>
      <c r="E15" s="9"/>
      <c r="F15" s="25" t="s">
        <v>23</v>
      </c>
      <c r="G15" s="26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8.0" customHeight="1">
      <c r="A16" s="9"/>
      <c r="B16" s="33" t="s">
        <v>24</v>
      </c>
      <c r="C16" s="19"/>
      <c r="D16" s="34">
        <f>D15/12</f>
        <v>2817.916667</v>
      </c>
      <c r="E16" s="9"/>
      <c r="F16" s="25" t="s">
        <v>25</v>
      </c>
      <c r="G16" s="26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8.0" customHeight="1">
      <c r="A17" s="9"/>
      <c r="B17" s="28" t="s">
        <v>26</v>
      </c>
      <c r="C17" s="29"/>
      <c r="D17" s="26"/>
      <c r="E17" s="9"/>
      <c r="F17" s="35"/>
      <c r="G17" s="26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8.0" customHeight="1">
      <c r="A18" s="17"/>
      <c r="B18" s="36" t="s">
        <v>27</v>
      </c>
      <c r="C18" s="19"/>
      <c r="D18" s="37">
        <f>IF(AND(D9&gt;0,D8),D8-D9,"")</f>
        <v>360000</v>
      </c>
      <c r="E18" s="9"/>
      <c r="F18" s="25" t="s">
        <v>28</v>
      </c>
      <c r="G18" s="26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8.0" customHeight="1">
      <c r="A19" s="17"/>
      <c r="B19" s="38" t="s">
        <v>29</v>
      </c>
      <c r="C19" s="19"/>
      <c r="D19" s="20">
        <v>0.065</v>
      </c>
      <c r="E19" s="9"/>
      <c r="F19" s="21" t="s">
        <v>30</v>
      </c>
      <c r="G19" s="23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8.0" customHeight="1">
      <c r="A20" s="17"/>
      <c r="B20" s="36" t="s">
        <v>31</v>
      </c>
      <c r="C20" s="19"/>
      <c r="D20" s="39">
        <v>30.0</v>
      </c>
      <c r="E20" s="9"/>
      <c r="F20" s="21" t="s">
        <v>32</v>
      </c>
      <c r="G20" s="23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8.0" customHeight="1">
      <c r="A21" s="17"/>
      <c r="B21" s="36" t="s">
        <v>33</v>
      </c>
      <c r="C21" s="19"/>
      <c r="D21" s="40">
        <f>-PMT(D19/12,D20*12,D18)</f>
        <v>2275.444885</v>
      </c>
      <c r="E21" s="9"/>
      <c r="F21" s="25" t="s">
        <v>19</v>
      </c>
      <c r="G21" s="26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8.0" customHeight="1">
      <c r="A22" s="17"/>
      <c r="B22" s="36" t="s">
        <v>34</v>
      </c>
      <c r="C22" s="19"/>
      <c r="D22" s="40">
        <f>D21*12</f>
        <v>27305.33861</v>
      </c>
      <c r="E22" s="9"/>
      <c r="F22" s="25" t="s">
        <v>35</v>
      </c>
      <c r="G22" s="26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8.0" customHeight="1">
      <c r="A23" s="17"/>
      <c r="B23" s="38" t="s">
        <v>36</v>
      </c>
      <c r="C23" s="19"/>
      <c r="D23" s="32">
        <v>5000.0</v>
      </c>
      <c r="E23" s="9"/>
      <c r="F23" s="21" t="s">
        <v>37</v>
      </c>
      <c r="G23" s="23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8.0" customHeight="1">
      <c r="A24" s="17"/>
      <c r="B24" s="38" t="s">
        <v>38</v>
      </c>
      <c r="C24" s="19"/>
      <c r="D24" s="32">
        <v>1300.0</v>
      </c>
      <c r="E24" s="9"/>
      <c r="F24" s="21" t="s">
        <v>39</v>
      </c>
      <c r="G24" s="23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8.0" customHeight="1">
      <c r="A25" s="17"/>
      <c r="B25" s="38" t="s">
        <v>40</v>
      </c>
      <c r="C25" s="19"/>
      <c r="D25" s="32">
        <v>1764.0</v>
      </c>
      <c r="E25" s="9"/>
      <c r="F25" s="25" t="s">
        <v>41</v>
      </c>
      <c r="G25" s="26"/>
      <c r="H25" s="41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8.0" customHeight="1">
      <c r="A26" s="17"/>
      <c r="B26" s="38" t="s">
        <v>42</v>
      </c>
      <c r="C26" s="19"/>
      <c r="D26" s="32">
        <v>800.0</v>
      </c>
      <c r="E26" s="9"/>
      <c r="F26" s="25" t="s">
        <v>43</v>
      </c>
      <c r="G26" s="26"/>
      <c r="H26" s="42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8.0" customHeight="1">
      <c r="A27" s="17"/>
      <c r="B27" s="38" t="s">
        <v>44</v>
      </c>
      <c r="C27" s="19"/>
      <c r="D27" s="43">
        <f>D8*0.01</f>
        <v>4000</v>
      </c>
      <c r="E27" s="9"/>
      <c r="F27" s="25" t="s">
        <v>45</v>
      </c>
      <c r="G27" s="26"/>
      <c r="H27" s="42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8.0" customHeight="1">
      <c r="A28" s="17"/>
      <c r="B28" s="44" t="s">
        <v>46</v>
      </c>
      <c r="C28" s="19"/>
      <c r="D28" s="34">
        <f>IF(SUM(D22:D27),SUM(D22:D27),"")</f>
        <v>40169.33861</v>
      </c>
      <c r="E28" s="9"/>
      <c r="F28" s="45" t="s">
        <v>35</v>
      </c>
      <c r="G28" s="46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8.0" customHeight="1">
      <c r="A29" s="9"/>
      <c r="B29" s="28" t="s">
        <v>47</v>
      </c>
      <c r="C29" s="29"/>
      <c r="D29" s="26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8.0" customHeight="1">
      <c r="A30" s="9"/>
      <c r="B30" s="36" t="s">
        <v>48</v>
      </c>
      <c r="C30" s="19"/>
      <c r="D30" s="40">
        <f>IF(AND(D8,D9),+D8*D7,"")</f>
        <v>12000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8.0" customHeight="1">
      <c r="A31" s="9"/>
      <c r="B31" s="36" t="s">
        <v>49</v>
      </c>
      <c r="C31" s="19"/>
      <c r="D31" s="40">
        <f>IF(SUM(D22),+D22-(D18*D19),"")</f>
        <v>3905.338615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8.0" customHeight="1">
      <c r="A32" s="9"/>
      <c r="B32" s="47" t="s">
        <v>50</v>
      </c>
      <c r="C32" s="48"/>
      <c r="D32" s="34">
        <f>D30+D31</f>
        <v>15905.33861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30.75" customHeight="1">
      <c r="A33" s="9"/>
      <c r="B33" s="49"/>
      <c r="C33" s="9"/>
      <c r="D33" s="50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8.0" customHeight="1">
      <c r="A34" s="9"/>
      <c r="B34" s="28" t="s">
        <v>51</v>
      </c>
      <c r="C34" s="29"/>
      <c r="D34" s="26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8.0" customHeight="1">
      <c r="A35" s="17"/>
      <c r="B35" s="38" t="s">
        <v>52</v>
      </c>
      <c r="C35" s="19"/>
      <c r="D35" s="40">
        <f>IF(SUM(D22),(D22-D31)*D6,"")</f>
        <v>5850</v>
      </c>
      <c r="E35" s="9"/>
      <c r="F35" s="3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8.0" customHeight="1">
      <c r="A36" s="17"/>
      <c r="B36" s="38" t="s">
        <v>53</v>
      </c>
      <c r="C36" s="19"/>
      <c r="D36" s="40">
        <f>IF(AND(D23,D6),+D23*D6,"")</f>
        <v>1250</v>
      </c>
      <c r="E36" s="9"/>
      <c r="F36" s="3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8.0" customHeight="1">
      <c r="A37" s="17"/>
      <c r="B37" s="38" t="s">
        <v>54</v>
      </c>
      <c r="C37" s="19"/>
      <c r="D37" s="40">
        <f>IF(AND(D25,D6),+D25*D6,"")</f>
        <v>441</v>
      </c>
      <c r="E37" s="9"/>
      <c r="F37" s="3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8.0" customHeight="1">
      <c r="A38" s="17"/>
      <c r="B38" s="44" t="s">
        <v>55</v>
      </c>
      <c r="C38" s="19"/>
      <c r="D38" s="34">
        <f>IF(SUM(D35:D36),SUM(D35:D36),"")</f>
        <v>7100</v>
      </c>
      <c r="E38" s="9"/>
      <c r="F38" s="3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8.0" customHeight="1">
      <c r="A39" s="17"/>
      <c r="B39" s="44" t="s">
        <v>56</v>
      </c>
      <c r="C39" s="19"/>
      <c r="D39" s="34">
        <f>D28-D38</f>
        <v>33069.33861</v>
      </c>
      <c r="E39" s="9"/>
      <c r="F39" s="3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8.0" customHeight="1">
      <c r="A40" s="1"/>
      <c r="B40" s="28" t="s">
        <v>57</v>
      </c>
      <c r="C40" s="29"/>
      <c r="D40" s="26"/>
      <c r="E40" s="1"/>
      <c r="F40" s="3"/>
      <c r="G40" s="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0" customHeight="1">
      <c r="A41" s="1"/>
      <c r="B41" s="38" t="s">
        <v>58</v>
      </c>
      <c r="C41" s="19"/>
      <c r="D41" s="40">
        <f>D15</f>
        <v>33815</v>
      </c>
      <c r="E41" s="1"/>
      <c r="F41" s="3"/>
      <c r="G41" s="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0" customHeight="1">
      <c r="A42" s="1"/>
      <c r="B42" s="38" t="s">
        <v>59</v>
      </c>
      <c r="C42" s="19"/>
      <c r="D42" s="40">
        <f>D28-D38-D32</f>
        <v>17164</v>
      </c>
      <c r="E42" s="1"/>
      <c r="F42" s="3"/>
      <c r="G42" s="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3.25" customHeight="1">
      <c r="A43" s="1"/>
      <c r="B43" s="51" t="s">
        <v>60</v>
      </c>
      <c r="C43" s="52"/>
      <c r="D43" s="53">
        <f>D41-D42</f>
        <v>16651</v>
      </c>
      <c r="E43" s="1"/>
      <c r="F43" s="3"/>
      <c r="G43" s="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1.0" customHeight="1">
      <c r="A44" s="1"/>
      <c r="B44" s="1"/>
      <c r="C44" s="1"/>
      <c r="D44" s="2"/>
      <c r="E44" s="1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21.0" customHeight="1">
      <c r="A45" s="1"/>
      <c r="B45" s="28" t="s">
        <v>61</v>
      </c>
      <c r="C45" s="29"/>
      <c r="D45" s="26"/>
      <c r="E45" s="1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1.0" customHeight="1">
      <c r="A46" s="1"/>
      <c r="B46" s="38" t="s">
        <v>58</v>
      </c>
      <c r="C46" s="19"/>
      <c r="D46" s="40">
        <f>D15</f>
        <v>33815</v>
      </c>
      <c r="E46" s="1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21.0" customHeight="1">
      <c r="A47" s="1"/>
      <c r="B47" s="38" t="s">
        <v>59</v>
      </c>
      <c r="C47" s="19"/>
      <c r="D47" s="40">
        <f>D28-D32</f>
        <v>24264</v>
      </c>
      <c r="E47" s="1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21.0" customHeight="1">
      <c r="A48" s="1"/>
      <c r="B48" s="51" t="s">
        <v>60</v>
      </c>
      <c r="C48" s="52"/>
      <c r="D48" s="53">
        <f>D46-D47</f>
        <v>9551</v>
      </c>
      <c r="E48" s="1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75" customHeight="1">
      <c r="A49" s="1"/>
      <c r="B49" s="54"/>
      <c r="C49" s="54"/>
      <c r="D49" s="54"/>
      <c r="E49" s="1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75" customHeight="1">
      <c r="A50" s="1"/>
      <c r="B50" s="54"/>
      <c r="C50" s="54"/>
      <c r="D50" s="54"/>
      <c r="E50" s="1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55" t="s">
        <v>62</v>
      </c>
      <c r="E51" s="1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2"/>
      <c r="E52" s="1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2"/>
      <c r="E53" s="1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2"/>
      <c r="E54" s="1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2"/>
      <c r="E55" s="1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2"/>
      <c r="E56" s="1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2"/>
      <c r="E57" s="1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2"/>
      <c r="E58" s="1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2"/>
      <c r="E59" s="1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2"/>
      <c r="E60" s="1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2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2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2"/>
      <c r="E63" s="1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2"/>
      <c r="E64" s="1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2"/>
      <c r="E65" s="1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2"/>
      <c r="E66" s="1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2"/>
      <c r="E67" s="1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2"/>
      <c r="E68" s="1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2"/>
      <c r="E69" s="1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2"/>
      <c r="E70" s="1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2"/>
      <c r="E71" s="1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2"/>
      <c r="E72" s="1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2"/>
      <c r="E73" s="1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2"/>
      <c r="E74" s="1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2"/>
      <c r="E75" s="1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2"/>
      <c r="E76" s="1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2"/>
      <c r="E77" s="1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2"/>
      <c r="E78" s="1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2"/>
      <c r="E79" s="1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2"/>
      <c r="E80" s="1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2"/>
      <c r="E81" s="1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2"/>
      <c r="E82" s="1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2"/>
      <c r="E83" s="1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2"/>
      <c r="E84" s="1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2"/>
      <c r="E85" s="1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2"/>
      <c r="E86" s="1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2"/>
      <c r="E87" s="1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2"/>
      <c r="E88" s="1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2"/>
      <c r="E89" s="1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2"/>
      <c r="E90" s="1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2"/>
      <c r="E91" s="1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2"/>
      <c r="E92" s="1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2"/>
      <c r="E93" s="1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2"/>
      <c r="E94" s="1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2"/>
      <c r="E95" s="1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2"/>
      <c r="E96" s="1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2"/>
      <c r="E97" s="1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2"/>
      <c r="E98" s="1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2"/>
      <c r="E99" s="1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2"/>
      <c r="E100" s="1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2"/>
      <c r="E101" s="1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2"/>
      <c r="E102" s="1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2"/>
      <c r="E103" s="1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2"/>
      <c r="E104" s="1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2"/>
      <c r="E105" s="1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2"/>
      <c r="E106" s="1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2"/>
      <c r="E107" s="1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2"/>
      <c r="E108" s="1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2"/>
      <c r="E109" s="1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2"/>
      <c r="E110" s="1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2"/>
      <c r="E111" s="1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2"/>
      <c r="E112" s="1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2"/>
      <c r="E113" s="1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2"/>
      <c r="E114" s="1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2"/>
      <c r="E115" s="1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2"/>
      <c r="E116" s="1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2"/>
      <c r="E117" s="1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2"/>
      <c r="E118" s="1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2"/>
      <c r="E119" s="1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2"/>
      <c r="E120" s="1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2"/>
      <c r="E121" s="1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2"/>
      <c r="E122" s="1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2"/>
      <c r="E123" s="1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2"/>
      <c r="E124" s="1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2"/>
      <c r="E125" s="1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2"/>
      <c r="E126" s="1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2"/>
      <c r="E127" s="1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2"/>
      <c r="E128" s="1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2"/>
      <c r="E129" s="1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2"/>
      <c r="E130" s="1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2"/>
      <c r="E131" s="1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2"/>
      <c r="E132" s="1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2"/>
      <c r="E133" s="1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2"/>
      <c r="E134" s="1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2"/>
      <c r="E135" s="1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2"/>
      <c r="E136" s="1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2"/>
      <c r="E137" s="1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2"/>
      <c r="E138" s="1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2"/>
      <c r="E139" s="1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2"/>
      <c r="E140" s="1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2"/>
      <c r="E141" s="1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2"/>
      <c r="E142" s="1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2"/>
      <c r="E143" s="1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2"/>
      <c r="E144" s="1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2"/>
      <c r="E145" s="1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2"/>
      <c r="E146" s="1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2"/>
      <c r="E147" s="1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2"/>
      <c r="E148" s="1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2"/>
      <c r="E149" s="1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2"/>
      <c r="E150" s="1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2"/>
      <c r="E151" s="1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2"/>
      <c r="E152" s="1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2"/>
      <c r="E153" s="1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2"/>
      <c r="E154" s="1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2"/>
      <c r="E155" s="1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2"/>
      <c r="E156" s="1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2"/>
      <c r="E157" s="1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2"/>
      <c r="E158" s="1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2"/>
      <c r="E159" s="1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2"/>
      <c r="E160" s="1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2"/>
      <c r="E161" s="1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2"/>
      <c r="E162" s="1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2"/>
      <c r="E163" s="1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2"/>
      <c r="E164" s="1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2"/>
      <c r="E165" s="1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2"/>
      <c r="E166" s="1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2"/>
      <c r="E167" s="1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2"/>
      <c r="E168" s="1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2"/>
      <c r="E169" s="1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2"/>
      <c r="E170" s="1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2"/>
      <c r="E171" s="1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2"/>
      <c r="E172" s="1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2"/>
      <c r="E173" s="1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2"/>
      <c r="E174" s="1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2"/>
      <c r="E175" s="1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2"/>
      <c r="E176" s="1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2"/>
      <c r="E177" s="1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2"/>
      <c r="E178" s="1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2"/>
      <c r="E179" s="1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2"/>
      <c r="E180" s="1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2"/>
      <c r="E181" s="1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2"/>
      <c r="E182" s="1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2"/>
      <c r="E183" s="1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2"/>
      <c r="E184" s="1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2"/>
      <c r="E185" s="1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2"/>
      <c r="E186" s="1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2"/>
      <c r="E187" s="1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2"/>
      <c r="E188" s="1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2"/>
      <c r="E189" s="1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2"/>
      <c r="E190" s="1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2"/>
      <c r="E191" s="1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2"/>
      <c r="E192" s="1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2"/>
      <c r="E193" s="1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2"/>
      <c r="E194" s="1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2"/>
      <c r="E195" s="1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2"/>
      <c r="E196" s="1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2"/>
      <c r="E197" s="1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2"/>
      <c r="E198" s="1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2"/>
      <c r="E199" s="1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2"/>
      <c r="E200" s="1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2"/>
      <c r="E201" s="1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2"/>
      <c r="E202" s="1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2"/>
      <c r="E203" s="1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2"/>
      <c r="E204" s="1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2"/>
      <c r="E205" s="1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2"/>
      <c r="E206" s="1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2"/>
      <c r="E207" s="1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2"/>
      <c r="E208" s="1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2"/>
      <c r="E209" s="1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2"/>
      <c r="E210" s="1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2"/>
      <c r="E211" s="1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2"/>
      <c r="E212" s="1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2"/>
      <c r="E213" s="1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2"/>
      <c r="E214" s="1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2"/>
      <c r="E215" s="1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2"/>
      <c r="E216" s="1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2"/>
      <c r="E217" s="1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2"/>
      <c r="E218" s="1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2"/>
      <c r="E219" s="1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2"/>
      <c r="E220" s="1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2"/>
      <c r="E221" s="1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2"/>
      <c r="E222" s="1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2"/>
      <c r="E223" s="1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2"/>
      <c r="E224" s="1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2"/>
      <c r="E225" s="1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2"/>
      <c r="E226" s="1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2"/>
      <c r="E227" s="1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2"/>
      <c r="E228" s="1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2"/>
      <c r="E229" s="1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2"/>
      <c r="E230" s="1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2"/>
      <c r="E231" s="1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2"/>
      <c r="E232" s="1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2"/>
      <c r="E233" s="1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2"/>
      <c r="E234" s="1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2"/>
      <c r="E235" s="1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2"/>
      <c r="E236" s="1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2"/>
      <c r="E237" s="1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2"/>
      <c r="E238" s="1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2"/>
      <c r="E239" s="1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2"/>
      <c r="E240" s="1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2"/>
      <c r="E241" s="1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2"/>
      <c r="E242" s="1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2"/>
      <c r="E243" s="1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2"/>
      <c r="E244" s="1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2"/>
      <c r="E245" s="1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2"/>
      <c r="E246" s="1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2"/>
      <c r="E247" s="1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2"/>
      <c r="E248" s="1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2"/>
      <c r="E249" s="1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2"/>
      <c r="E250" s="1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2"/>
      <c r="E251" s="1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2"/>
      <c r="E252" s="1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2"/>
      <c r="E253" s="1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2"/>
      <c r="E254" s="1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2"/>
      <c r="E255" s="1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2"/>
      <c r="E256" s="1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2"/>
      <c r="E257" s="1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2"/>
      <c r="E258" s="1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2"/>
      <c r="E259" s="1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2"/>
      <c r="E260" s="1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2"/>
      <c r="E261" s="1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2"/>
      <c r="E262" s="1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2"/>
      <c r="E263" s="1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2"/>
      <c r="E264" s="1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2"/>
      <c r="E265" s="1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2"/>
      <c r="E266" s="1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2"/>
      <c r="E267" s="1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2"/>
      <c r="E268" s="1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2"/>
      <c r="E269" s="1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2"/>
      <c r="E270" s="1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2"/>
      <c r="E271" s="1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2"/>
      <c r="E272" s="1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2"/>
      <c r="E273" s="1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2"/>
      <c r="E274" s="1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2"/>
      <c r="E275" s="1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2"/>
      <c r="E276" s="1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2"/>
      <c r="E277" s="1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2"/>
      <c r="E278" s="1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2"/>
      <c r="E279" s="1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2"/>
      <c r="E280" s="1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2"/>
      <c r="E281" s="1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2"/>
      <c r="E282" s="1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2"/>
      <c r="E283" s="1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2"/>
      <c r="E284" s="1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2"/>
      <c r="E285" s="1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2"/>
      <c r="E286" s="1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2"/>
      <c r="E287" s="1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2"/>
      <c r="E288" s="1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2"/>
      <c r="E289" s="1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2"/>
      <c r="E290" s="1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2"/>
      <c r="E291" s="1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2"/>
      <c r="E292" s="1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2"/>
      <c r="E293" s="1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2"/>
      <c r="E294" s="1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2"/>
      <c r="E295" s="1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2"/>
      <c r="E296" s="1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2"/>
      <c r="E297" s="1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2"/>
      <c r="E298" s="1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2"/>
      <c r="E299" s="1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2"/>
      <c r="E300" s="1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2"/>
      <c r="E301" s="1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2"/>
      <c r="E302" s="1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2"/>
      <c r="E303" s="1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2"/>
      <c r="E304" s="1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2"/>
      <c r="E305" s="1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2"/>
      <c r="E306" s="1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2"/>
      <c r="E307" s="1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2"/>
      <c r="E308" s="1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2"/>
      <c r="E309" s="1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2"/>
      <c r="E310" s="1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2"/>
      <c r="E311" s="1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2"/>
      <c r="E312" s="1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2"/>
      <c r="E313" s="1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2"/>
      <c r="E314" s="1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2"/>
      <c r="E315" s="1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2"/>
      <c r="E316" s="1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2"/>
      <c r="E317" s="1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2"/>
      <c r="E318" s="1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2"/>
      <c r="E319" s="1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2"/>
      <c r="E320" s="1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2"/>
      <c r="E321" s="1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2"/>
      <c r="E322" s="1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2"/>
      <c r="E323" s="1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2"/>
      <c r="E324" s="1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2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2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2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2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2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2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2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2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2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2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2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2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2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2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2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2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2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2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2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2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2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2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2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2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2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2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2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2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2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2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2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2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2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2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2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2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2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2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2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2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2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2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2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2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2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2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2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2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2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2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2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2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2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2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2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2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2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2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2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2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2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2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2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2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2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2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2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2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2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2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2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2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2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2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2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2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2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2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2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2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2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2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2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2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2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2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2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2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2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2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2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2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2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2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2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2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2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2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2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2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2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2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2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2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2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2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2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2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2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2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2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2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2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2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2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2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2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2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2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2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2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2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2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2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2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2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2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2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2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2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2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2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2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2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2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2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2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2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2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2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2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2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2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2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2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2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2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2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2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2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2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2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2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2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2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2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2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2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2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2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2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2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2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2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2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2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2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2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2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2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2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2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2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2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2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2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2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2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2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2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2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2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2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2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2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2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2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2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2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2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2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2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2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2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2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2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2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2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2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2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2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2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2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2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2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2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2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2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2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2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2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2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2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2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2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2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2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2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2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2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2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2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2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2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2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2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2"/>
      <c r="E551" s="1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2"/>
      <c r="E552" s="1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2"/>
      <c r="E553" s="1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2"/>
      <c r="E554" s="1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2"/>
      <c r="E555" s="1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2"/>
      <c r="E556" s="1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2"/>
      <c r="E557" s="1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2"/>
      <c r="E558" s="1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2"/>
      <c r="E559" s="1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2"/>
      <c r="E560" s="1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2"/>
      <c r="E561" s="1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2"/>
      <c r="E562" s="1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2"/>
      <c r="E563" s="1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2"/>
      <c r="E564" s="1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2"/>
      <c r="E565" s="1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2"/>
      <c r="E566" s="1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2"/>
      <c r="E567" s="1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2"/>
      <c r="E568" s="1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2"/>
      <c r="E569" s="1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2"/>
      <c r="E570" s="1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2"/>
      <c r="E571" s="1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2"/>
      <c r="E572" s="1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2"/>
      <c r="E573" s="1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2"/>
      <c r="E574" s="1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2"/>
      <c r="E575" s="1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2"/>
      <c r="E576" s="1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2"/>
      <c r="E577" s="1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2"/>
      <c r="E578" s="1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2"/>
      <c r="E579" s="1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2"/>
      <c r="E580" s="1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2"/>
      <c r="E581" s="1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2"/>
      <c r="E582" s="1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2"/>
      <c r="E583" s="1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2"/>
      <c r="E584" s="1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2"/>
      <c r="E585" s="1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2"/>
      <c r="E586" s="1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2"/>
      <c r="E587" s="1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2"/>
      <c r="E588" s="1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2"/>
      <c r="E589" s="1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2"/>
      <c r="E590" s="1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2"/>
      <c r="E591" s="1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2"/>
      <c r="E592" s="1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2"/>
      <c r="E593" s="1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2"/>
      <c r="E594" s="1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2"/>
      <c r="E595" s="1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2"/>
      <c r="E596" s="1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2"/>
      <c r="E597" s="1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2"/>
      <c r="E598" s="1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2"/>
      <c r="E599" s="1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2"/>
      <c r="E600" s="1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2"/>
      <c r="E601" s="1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2"/>
      <c r="E602" s="1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2"/>
      <c r="E603" s="1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2"/>
      <c r="E604" s="1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2"/>
      <c r="E605" s="1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2"/>
      <c r="E606" s="1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2"/>
      <c r="E607" s="1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2"/>
      <c r="E608" s="1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2"/>
      <c r="E609" s="1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2"/>
      <c r="E610" s="1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2"/>
      <c r="E611" s="1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2"/>
      <c r="E612" s="1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2"/>
      <c r="E613" s="1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2"/>
      <c r="E614" s="1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2"/>
      <c r="E615" s="1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2"/>
      <c r="E616" s="1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2"/>
      <c r="E617" s="1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2"/>
      <c r="E618" s="1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2"/>
      <c r="E619" s="1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2"/>
      <c r="E620" s="1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2"/>
      <c r="E621" s="1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2"/>
      <c r="E622" s="1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2"/>
      <c r="E623" s="1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2"/>
      <c r="E624" s="1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2"/>
      <c r="E625" s="1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2"/>
      <c r="E626" s="1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2"/>
      <c r="E627" s="1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2"/>
      <c r="E628" s="1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2"/>
      <c r="E629" s="1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2"/>
      <c r="E630" s="1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2"/>
      <c r="E631" s="1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2"/>
      <c r="E632" s="1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2"/>
      <c r="E633" s="1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2"/>
      <c r="E634" s="1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2"/>
      <c r="E635" s="1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2"/>
      <c r="E636" s="1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2"/>
      <c r="E637" s="1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2"/>
      <c r="E638" s="1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2"/>
      <c r="E639" s="1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2"/>
      <c r="E640" s="1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2"/>
      <c r="E641" s="1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2"/>
      <c r="E642" s="1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2"/>
      <c r="E643" s="1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2"/>
      <c r="E644" s="1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2"/>
      <c r="E645" s="1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2"/>
      <c r="E646" s="1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2"/>
      <c r="E647" s="1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2"/>
      <c r="E648" s="1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2"/>
      <c r="E649" s="1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2"/>
      <c r="E650" s="1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2"/>
      <c r="E651" s="1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2"/>
      <c r="E652" s="1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2"/>
      <c r="E653" s="1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2"/>
      <c r="E654" s="1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2"/>
      <c r="E655" s="1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2"/>
      <c r="E656" s="1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2"/>
      <c r="E657" s="1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2"/>
      <c r="E658" s="1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2"/>
      <c r="E659" s="1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2"/>
      <c r="E660" s="1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2"/>
      <c r="E661" s="1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2"/>
      <c r="E662" s="1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2"/>
      <c r="E663" s="1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2"/>
      <c r="E664" s="1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2"/>
      <c r="E665" s="1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2"/>
      <c r="E666" s="1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2"/>
      <c r="E667" s="1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2"/>
      <c r="E668" s="1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2"/>
      <c r="E669" s="1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2"/>
      <c r="E670" s="1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2"/>
      <c r="E671" s="1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2"/>
      <c r="E672" s="1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2"/>
      <c r="E673" s="1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2"/>
      <c r="E674" s="1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2"/>
      <c r="E675" s="1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2"/>
      <c r="E676" s="1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2"/>
      <c r="E677" s="1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2"/>
      <c r="E678" s="1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2"/>
      <c r="E679" s="1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2"/>
      <c r="E680" s="1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2"/>
      <c r="E681" s="1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2"/>
      <c r="E682" s="1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2"/>
      <c r="E683" s="1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2"/>
      <c r="E684" s="1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2"/>
      <c r="E685" s="1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2"/>
      <c r="E686" s="1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2"/>
      <c r="E687" s="1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2"/>
      <c r="E688" s="1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2"/>
      <c r="E689" s="1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2"/>
      <c r="E690" s="1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2"/>
      <c r="E691" s="1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2"/>
      <c r="E692" s="1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2"/>
      <c r="E693" s="1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2"/>
      <c r="E694" s="1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2"/>
      <c r="E695" s="1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2"/>
      <c r="E696" s="1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2"/>
      <c r="E697" s="1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2"/>
      <c r="E698" s="1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2"/>
      <c r="E699" s="1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2"/>
      <c r="E700" s="1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2"/>
      <c r="E701" s="1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2"/>
      <c r="E702" s="1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2"/>
      <c r="E703" s="1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2"/>
      <c r="E704" s="1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2"/>
      <c r="E705" s="1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2"/>
      <c r="E706" s="1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2"/>
      <c r="E707" s="1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2"/>
      <c r="E708" s="1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2"/>
      <c r="E709" s="1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2"/>
      <c r="E710" s="1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2"/>
      <c r="E711" s="1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2"/>
      <c r="E712" s="1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2"/>
      <c r="E713" s="1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2"/>
      <c r="E714" s="1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2"/>
      <c r="E715" s="1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2"/>
      <c r="E716" s="1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2"/>
      <c r="E717" s="1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2"/>
      <c r="E718" s="1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2"/>
      <c r="E719" s="1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2"/>
      <c r="E720" s="1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2"/>
      <c r="E721" s="1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2"/>
      <c r="E722" s="1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2"/>
      <c r="E723" s="1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2"/>
      <c r="E724" s="1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2"/>
      <c r="E725" s="1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2"/>
      <c r="E726" s="1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2"/>
      <c r="E727" s="1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2"/>
      <c r="E728" s="1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2"/>
      <c r="E729" s="1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2"/>
      <c r="E730" s="1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2"/>
      <c r="E731" s="1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2"/>
      <c r="E732" s="1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2"/>
      <c r="E733" s="1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2"/>
      <c r="E734" s="1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2"/>
      <c r="E735" s="1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2"/>
      <c r="E736" s="1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2"/>
      <c r="E737" s="1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2"/>
      <c r="E738" s="1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2"/>
      <c r="E739" s="1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2"/>
      <c r="E740" s="1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2"/>
      <c r="E741" s="1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2"/>
      <c r="E742" s="1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2"/>
      <c r="E743" s="1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2"/>
      <c r="E744" s="1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2"/>
      <c r="E745" s="1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2"/>
      <c r="E746" s="1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2"/>
      <c r="E747" s="1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2"/>
      <c r="E748" s="1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2"/>
      <c r="E749" s="1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2"/>
      <c r="E750" s="1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2"/>
      <c r="E751" s="1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2"/>
      <c r="E752" s="1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2"/>
      <c r="E753" s="1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2"/>
      <c r="E754" s="1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2"/>
      <c r="E755" s="1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2"/>
      <c r="E756" s="1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2"/>
      <c r="E757" s="1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2"/>
      <c r="E758" s="1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2"/>
      <c r="E759" s="1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2"/>
      <c r="E760" s="1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2"/>
      <c r="E761" s="1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2"/>
      <c r="E762" s="1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2"/>
      <c r="E763" s="1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2"/>
      <c r="E764" s="1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2"/>
      <c r="E765" s="1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2"/>
      <c r="E766" s="1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2"/>
      <c r="E767" s="1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2"/>
      <c r="E768" s="1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2"/>
      <c r="E769" s="1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2"/>
      <c r="E770" s="1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2"/>
      <c r="E771" s="1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2"/>
      <c r="E772" s="1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2"/>
      <c r="E773" s="1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2"/>
      <c r="E774" s="1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2"/>
      <c r="E775" s="1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2"/>
      <c r="E776" s="1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2"/>
      <c r="E777" s="1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2"/>
      <c r="E778" s="1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2"/>
      <c r="E779" s="1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2"/>
      <c r="E780" s="1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2"/>
      <c r="E781" s="1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2"/>
      <c r="E782" s="1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2"/>
      <c r="E783" s="1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2"/>
      <c r="E784" s="1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2"/>
      <c r="E785" s="1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2"/>
      <c r="E786" s="1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2"/>
      <c r="E787" s="1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2"/>
      <c r="E788" s="1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2"/>
      <c r="E789" s="1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2"/>
      <c r="E790" s="1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2"/>
      <c r="E791" s="1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2"/>
      <c r="E792" s="1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2"/>
      <c r="E793" s="1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2"/>
      <c r="E794" s="1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2"/>
      <c r="E795" s="1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2"/>
      <c r="E796" s="1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2"/>
      <c r="E797" s="1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2"/>
      <c r="E798" s="1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2"/>
      <c r="E799" s="1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2"/>
      <c r="E800" s="1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2"/>
      <c r="E801" s="1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2"/>
      <c r="E802" s="1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2"/>
      <c r="E803" s="1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2"/>
      <c r="E804" s="1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2"/>
      <c r="E805" s="1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2"/>
      <c r="E806" s="1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2"/>
      <c r="E807" s="1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2"/>
      <c r="E808" s="1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2"/>
      <c r="E809" s="1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2"/>
      <c r="E810" s="1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2"/>
      <c r="E811" s="1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2"/>
      <c r="E812" s="1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2"/>
      <c r="E813" s="1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2"/>
      <c r="E814" s="1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2"/>
      <c r="E815" s="1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2"/>
      <c r="E816" s="1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2"/>
      <c r="E817" s="1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2"/>
      <c r="E818" s="1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2"/>
      <c r="E819" s="1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2"/>
      <c r="E820" s="1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2"/>
      <c r="E821" s="1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2"/>
      <c r="E822" s="1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2"/>
      <c r="E823" s="1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2"/>
      <c r="E824" s="1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2"/>
      <c r="E825" s="1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2"/>
      <c r="E826" s="1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2"/>
      <c r="E827" s="1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2"/>
      <c r="E828" s="1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2"/>
      <c r="E829" s="1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2"/>
      <c r="E830" s="1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2"/>
      <c r="E831" s="1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2"/>
      <c r="E832" s="1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2"/>
      <c r="E833" s="1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2"/>
      <c r="E834" s="1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2"/>
      <c r="E835" s="1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2"/>
      <c r="E836" s="1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2"/>
      <c r="E837" s="1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2"/>
      <c r="E838" s="1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2"/>
      <c r="E839" s="1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2"/>
      <c r="E840" s="1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2"/>
      <c r="E841" s="1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2"/>
      <c r="E842" s="1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2"/>
      <c r="E843" s="1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2"/>
      <c r="E844" s="1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2"/>
      <c r="E845" s="1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2"/>
      <c r="E846" s="1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2"/>
      <c r="E847" s="1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2"/>
      <c r="E848" s="1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2"/>
      <c r="E849" s="1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2"/>
      <c r="E850" s="1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2"/>
      <c r="E851" s="1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2"/>
      <c r="E852" s="1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2"/>
      <c r="E853" s="1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2"/>
      <c r="E854" s="1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2"/>
      <c r="E855" s="1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2"/>
      <c r="E856" s="1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2"/>
      <c r="E857" s="1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2"/>
      <c r="E858" s="1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2"/>
      <c r="E859" s="1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2"/>
      <c r="E860" s="1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2"/>
      <c r="E861" s="1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2"/>
      <c r="E862" s="1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2"/>
      <c r="E863" s="1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2"/>
      <c r="E864" s="1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2"/>
      <c r="E865" s="1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2"/>
      <c r="E866" s="1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2"/>
      <c r="E867" s="1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2"/>
      <c r="E868" s="1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2"/>
      <c r="E869" s="1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2"/>
      <c r="E870" s="1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2"/>
      <c r="E871" s="1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2"/>
      <c r="E872" s="1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2"/>
      <c r="E873" s="1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2"/>
      <c r="E874" s="1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2"/>
      <c r="E875" s="1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2"/>
      <c r="E876" s="1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2"/>
      <c r="E877" s="1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2"/>
      <c r="E878" s="1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2"/>
      <c r="E879" s="1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2"/>
      <c r="E880" s="1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2"/>
      <c r="E881" s="1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2"/>
      <c r="E882" s="1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2"/>
      <c r="E883" s="1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2"/>
      <c r="E884" s="1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2"/>
      <c r="E885" s="1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2"/>
      <c r="E886" s="1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2"/>
      <c r="E887" s="1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2"/>
      <c r="E888" s="1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2"/>
      <c r="E889" s="1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2"/>
      <c r="E890" s="1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2"/>
      <c r="E891" s="1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2"/>
      <c r="E892" s="1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2"/>
      <c r="E893" s="1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2"/>
      <c r="E894" s="1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2"/>
      <c r="E895" s="1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2"/>
      <c r="E896" s="1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2"/>
      <c r="E897" s="1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2"/>
      <c r="E898" s="1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2"/>
      <c r="E899" s="1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2"/>
      <c r="E900" s="1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2"/>
      <c r="E901" s="1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2"/>
      <c r="E902" s="1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2"/>
      <c r="E903" s="1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2"/>
      <c r="E904" s="1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2"/>
      <c r="E905" s="1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2"/>
      <c r="E906" s="1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2"/>
      <c r="E907" s="1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2"/>
      <c r="E908" s="1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2"/>
      <c r="E909" s="1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2"/>
      <c r="E910" s="1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2"/>
      <c r="E911" s="1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2"/>
      <c r="E912" s="1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2"/>
      <c r="E913" s="1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2"/>
      <c r="E914" s="1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2"/>
      <c r="E915" s="1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2"/>
      <c r="E916" s="1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2"/>
      <c r="E917" s="1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2"/>
      <c r="E918" s="1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2"/>
      <c r="E919" s="1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2"/>
      <c r="E920" s="1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2"/>
      <c r="E921" s="1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2"/>
      <c r="E922" s="1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2"/>
      <c r="E923" s="1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2"/>
      <c r="E924" s="1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2"/>
      <c r="E925" s="1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2"/>
      <c r="E926" s="1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2"/>
      <c r="E927" s="1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2"/>
      <c r="E928" s="1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2"/>
      <c r="E929" s="1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2"/>
      <c r="E930" s="1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2"/>
      <c r="E931" s="1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2"/>
      <c r="E932" s="1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2"/>
      <c r="E933" s="1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2"/>
      <c r="E934" s="1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2"/>
      <c r="E935" s="1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2"/>
      <c r="E936" s="1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2"/>
      <c r="E937" s="1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2"/>
      <c r="E938" s="1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2"/>
      <c r="E939" s="1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2"/>
      <c r="E940" s="1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2"/>
      <c r="E941" s="1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2"/>
      <c r="E942" s="1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2"/>
      <c r="E943" s="1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2"/>
      <c r="E944" s="1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2"/>
      <c r="E945" s="1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2"/>
      <c r="E946" s="1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2"/>
      <c r="E947" s="1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2"/>
      <c r="E948" s="1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2"/>
      <c r="E949" s="1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2"/>
      <c r="E950" s="1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2"/>
      <c r="E951" s="1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2"/>
      <c r="E952" s="1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2"/>
      <c r="E953" s="1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2"/>
      <c r="E954" s="1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2"/>
      <c r="E955" s="1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2"/>
      <c r="E956" s="1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2"/>
      <c r="E957" s="1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2"/>
      <c r="E958" s="1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2"/>
      <c r="E959" s="1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2"/>
      <c r="E960" s="1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2"/>
      <c r="E961" s="1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2"/>
      <c r="E962" s="1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2"/>
      <c r="E963" s="1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2"/>
      <c r="E964" s="1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2"/>
      <c r="E965" s="1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2"/>
      <c r="E966" s="1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2"/>
      <c r="E967" s="1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2"/>
      <c r="E968" s="1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2"/>
      <c r="E969" s="1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2"/>
      <c r="E970" s="1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2"/>
      <c r="E971" s="1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2"/>
      <c r="E972" s="1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2"/>
      <c r="E973" s="1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2"/>
      <c r="E974" s="1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2"/>
      <c r="E975" s="1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2"/>
      <c r="E976" s="1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2"/>
      <c r="E977" s="1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2"/>
      <c r="E978" s="1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2"/>
      <c r="E979" s="1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2"/>
      <c r="E980" s="1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2"/>
      <c r="E981" s="1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2"/>
      <c r="E982" s="1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2"/>
      <c r="E983" s="1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2"/>
      <c r="E984" s="1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2"/>
      <c r="E985" s="1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2"/>
      <c r="E986" s="1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2"/>
      <c r="E987" s="1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2"/>
      <c r="E988" s="1"/>
      <c r="F988" s="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2"/>
      <c r="E989" s="1"/>
      <c r="F989" s="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2"/>
      <c r="E990" s="1"/>
      <c r="F990" s="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2"/>
      <c r="E991" s="1"/>
      <c r="F991" s="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2"/>
      <c r="E992" s="1"/>
      <c r="F992" s="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2"/>
      <c r="E993" s="1"/>
      <c r="F993" s="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2"/>
      <c r="E994" s="1"/>
      <c r="F994" s="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2"/>
      <c r="E995" s="1"/>
      <c r="F995" s="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2"/>
      <c r="E996" s="1"/>
      <c r="F996" s="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2"/>
      <c r="E997" s="1"/>
      <c r="F997" s="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2"/>
      <c r="E998" s="1"/>
      <c r="F998" s="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2"/>
      <c r="E999" s="1"/>
      <c r="F999" s="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2"/>
      <c r="E1000" s="1"/>
      <c r="F1000" s="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2.75" customHeight="1">
      <c r="A1001" s="1"/>
      <c r="B1001" s="1"/>
      <c r="C1001" s="1"/>
      <c r="D1001" s="2"/>
      <c r="E1001" s="1"/>
      <c r="F1001" s="3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2.75" customHeight="1">
      <c r="A1002" s="1"/>
      <c r="B1002" s="1"/>
      <c r="C1002" s="1"/>
      <c r="D1002" s="2"/>
      <c r="E1002" s="1"/>
      <c r="F1002" s="3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2.75" customHeight="1">
      <c r="A1003" s="1"/>
      <c r="B1003" s="1"/>
      <c r="C1003" s="1"/>
      <c r="D1003" s="2"/>
      <c r="E1003" s="1"/>
      <c r="F1003" s="3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2.75" customHeight="1">
      <c r="A1004" s="1"/>
      <c r="B1004" s="1"/>
      <c r="C1004" s="1"/>
      <c r="D1004" s="2"/>
      <c r="E1004" s="1"/>
      <c r="F1004" s="3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ht="12.75" customHeight="1">
      <c r="A1005" s="1"/>
      <c r="B1005" s="1"/>
      <c r="C1005" s="1"/>
      <c r="D1005" s="2"/>
      <c r="E1005" s="1"/>
      <c r="F1005" s="3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ht="12.75" customHeight="1">
      <c r="A1006" s="1"/>
      <c r="B1006" s="1"/>
      <c r="C1006" s="1"/>
      <c r="D1006" s="2"/>
      <c r="E1006" s="1"/>
      <c r="F1006" s="3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59">
    <mergeCell ref="B28:C28"/>
    <mergeCell ref="B29:D29"/>
    <mergeCell ref="B30:C30"/>
    <mergeCell ref="B31:C31"/>
    <mergeCell ref="B34:D34"/>
    <mergeCell ref="B35:C35"/>
    <mergeCell ref="B36:C36"/>
    <mergeCell ref="B37:C37"/>
    <mergeCell ref="B38:C38"/>
    <mergeCell ref="B39:C39"/>
    <mergeCell ref="B40:D40"/>
    <mergeCell ref="B41:C41"/>
    <mergeCell ref="B42:C42"/>
    <mergeCell ref="B43:C43"/>
    <mergeCell ref="B2:D2"/>
    <mergeCell ref="B3:D3"/>
    <mergeCell ref="B4:D4"/>
    <mergeCell ref="B5:D5"/>
    <mergeCell ref="F5:G5"/>
    <mergeCell ref="B6:C6"/>
    <mergeCell ref="B7:C7"/>
    <mergeCell ref="B8:C8"/>
    <mergeCell ref="F8:G8"/>
    <mergeCell ref="B9:C9"/>
    <mergeCell ref="B10:C10"/>
    <mergeCell ref="B11:C11"/>
    <mergeCell ref="B12:D12"/>
    <mergeCell ref="B13:C13"/>
    <mergeCell ref="B14:C14"/>
    <mergeCell ref="B15:C15"/>
    <mergeCell ref="B16:C16"/>
    <mergeCell ref="B17:D17"/>
    <mergeCell ref="B18:C18"/>
    <mergeCell ref="B19:C19"/>
    <mergeCell ref="B20:C20"/>
    <mergeCell ref="F22:G22"/>
    <mergeCell ref="F25:G25"/>
    <mergeCell ref="F26:G26"/>
    <mergeCell ref="F27:G27"/>
    <mergeCell ref="F28:G28"/>
    <mergeCell ref="F12:G12"/>
    <mergeCell ref="F13:G13"/>
    <mergeCell ref="F15:G15"/>
    <mergeCell ref="F16:G16"/>
    <mergeCell ref="F17:G17"/>
    <mergeCell ref="F18:G18"/>
    <mergeCell ref="F21:G21"/>
    <mergeCell ref="B21:C21"/>
    <mergeCell ref="B22:C22"/>
    <mergeCell ref="B23:C23"/>
    <mergeCell ref="B24:C24"/>
    <mergeCell ref="B25:C25"/>
    <mergeCell ref="B26:C26"/>
    <mergeCell ref="B27:C27"/>
    <mergeCell ref="B45:D45"/>
    <mergeCell ref="B46:C46"/>
    <mergeCell ref="B47:C47"/>
    <mergeCell ref="B48:C48"/>
    <mergeCell ref="B51:D51"/>
  </mergeCells>
  <hyperlinks>
    <hyperlink r:id="rId1" ref="B51"/>
  </hyperlinks>
  <printOptions/>
  <pageMargins bottom="0.75" footer="0.0" header="0.0" left="0.7" right="0.7" top="0.75"/>
  <pageSetup orientation="landscape"/>
  <headerFooter>
    <oddFooter>&amp;L000000770-497-0000 GoGaddis.com&amp;R000000Borrowed from Freddie Mac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88"/>
    <col customWidth="1" min="7" max="26" width="10.0"/>
  </cols>
  <sheetData>
    <row r="1" ht="12.0" customHeight="1">
      <c r="A1" s="56" t="s">
        <v>63</v>
      </c>
      <c r="B1" s="56" t="b">
        <v>0</v>
      </c>
    </row>
    <row r="2" ht="12.0" customHeight="1">
      <c r="A2" s="56" t="s">
        <v>64</v>
      </c>
      <c r="B2" s="56" t="b">
        <v>0</v>
      </c>
    </row>
    <row r="3" ht="12.0" customHeight="1">
      <c r="A3" s="56" t="s">
        <v>65</v>
      </c>
      <c r="B3" s="56" t="s">
        <v>66</v>
      </c>
    </row>
    <row r="4" ht="12.0" customHeight="1">
      <c r="A4" s="56" t="s">
        <v>67</v>
      </c>
      <c r="B4" s="56">
        <v>1.0</v>
      </c>
    </row>
    <row r="5" ht="12.0" customHeight="1"/>
    <row r="6" ht="12.0" customHeight="1"/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landscape"/>
  <headerFooter>
    <oddHeader/>
    <oddFooter/>
  </headerFooter>
  <drawing r:id="rId1"/>
</worksheet>
</file>